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jayakumara\Downloads\"/>
    </mc:Choice>
  </mc:AlternateContent>
  <xr:revisionPtr revIDLastSave="0" documentId="8_{CDF9A5E9-5D37-486E-B97C-F8297E093883}" xr6:coauthVersionLast="47" xr6:coauthVersionMax="47" xr10:uidLastSave="{00000000-0000-0000-0000-000000000000}"/>
  <bookViews>
    <workbookView xWindow="-110" yWindow="-110" windowWidth="19420" windowHeight="10300" xr2:uid="{E567B72C-5582-4B39-9BA6-940F54BD68F1}"/>
  </bookViews>
  <sheets>
    <sheet name="Responses" sheetId="1" r:id="rId1"/>
    <sheet name="Revenue Reconciliation Final" sheetId="6" r:id="rId2"/>
    <sheet name="Metering Costs"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6" l="1"/>
  <c r="D12" i="6"/>
  <c r="L16" i="6" s="1"/>
  <c r="L19" i="6" s="1"/>
  <c r="L10" i="6"/>
  <c r="L9" i="6"/>
  <c r="L17" i="6" s="1"/>
  <c r="L8" i="6"/>
  <c r="L7" i="6"/>
  <c r="L18" i="6" s="1"/>
  <c r="L6" i="6"/>
  <c r="L12" i="6" s="1"/>
  <c r="L5" i="6"/>
  <c r="L4" i="6"/>
  <c r="D9" i="4" l="1"/>
  <c r="A5" i="1" l="1"/>
  <c r="A6" i="1" s="1"/>
  <c r="A7" i="1" s="1"/>
  <c r="A8" i="1" s="1"/>
</calcChain>
</file>

<file path=xl/sharedStrings.xml><?xml version="1.0" encoding="utf-8"?>
<sst xmlns="http://schemas.openxmlformats.org/spreadsheetml/2006/main" count="98" uniqueCount="60">
  <si>
    <t>Relevant Licensee</t>
  </si>
  <si>
    <t>SmartestEnergy Limited</t>
  </si>
  <si>
    <t>Financial Year End</t>
  </si>
  <si>
    <t>Reference Number</t>
  </si>
  <si>
    <t>CSS Line Item</t>
  </si>
  <si>
    <t>Query</t>
  </si>
  <si>
    <t>Status</t>
  </si>
  <si>
    <t>Date Sent</t>
  </si>
  <si>
    <t>Deadline for Response</t>
  </si>
  <si>
    <t>Licensee Response</t>
  </si>
  <si>
    <t>Date Received</t>
  </si>
  <si>
    <t>Ofgem Review Comments</t>
  </si>
  <si>
    <t>CSS Revenue and total operating costs vs accounts</t>
  </si>
  <si>
    <t>We notice that Revenue and operating costs per CSS is materially different to that as stated in the SEL accounts (Company level). However, at EBIT level they are aligned.
Grateful if you can help explain the different to accounts for our understanding (we recommend including a comment in the published statement too).</t>
  </si>
  <si>
    <t>Drafted</t>
  </si>
  <si>
    <t>Hedging policy</t>
  </si>
  <si>
    <t xml:space="preserve">Per CSS guidance- grateful if you can include published comments to address the following requirements of the CSS guidance (please refer to disclosure of SmartestEnergy Business limited as an example):
para 1.23 The hedging policy of the Relevant Licensee must be described.   
para 1.24 The description must include an explanation of the hedging applied to default and active choice tariffs (n/a to non domestic customers?)
para 1.25 The description must also include an explanation as to who bears the volume risk whether that is the Relevant Licensee, an Affiliate, and the trading counterparty or a third party to a financial instrument. </t>
  </si>
  <si>
    <t>Other Revenue and Other Direct costs</t>
  </si>
  <si>
    <t>Grateful if you can clarify the specific nature of the Company’s activities relating to the purchase and sale of Renewable Obligation Certificates (ROCs). In particular, please confirm why these activities fall within the scope of a licensed ‘supply’ activity and are thus included within the CSS main table, rather than e a non‑supply trading activity.</t>
  </si>
  <si>
    <t>CSS template- reconciliation table</t>
  </si>
  <si>
    <t xml:space="preserve">If the current reconciliation items relate to Revenue line- please include an additional reconciliation table at Revenue level (in addition to existing EBIT rec). 
If not applicable (subject to response to Q3), please include a footnote that no Revenue reconciliation items between CSS and financial statements of SEL (as CSS requirements need a Revenue and EBIT level reconciliation compared to accounts).
</t>
  </si>
  <si>
    <t xml:space="preserve"> Meter costs under Other Direct costs.
</t>
  </si>
  <si>
    <t>We note that metering costs do not appear explicitly within the Basis of Preparation. Grateful if you can confirm whether metering costs are incurred by the Company, and if so, which line item(s) within the CSS or financial statements they are included in. If not applicable, please confirm that no metering‑related cost allocation is required.</t>
  </si>
  <si>
    <t>Sum of Ledger/Budget Debit minus Credit</t>
  </si>
  <si>
    <t>OFGEM CSS Line Item</t>
  </si>
  <si>
    <t>SEL Management P&amp;L Worktag</t>
  </si>
  <si>
    <t>Ledger Account Identifier</t>
  </si>
  <si>
    <t>Spend Category as Worktag</t>
  </si>
  <si>
    <t>Metering Costs</t>
  </si>
  <si>
    <t>Industry charges</t>
  </si>
  <si>
    <t>Other direct costs</t>
  </si>
  <si>
    <t>4020:Intercompany Other Income</t>
  </si>
  <si>
    <t>4050:Revenue</t>
  </si>
  <si>
    <t>4060:Intercompany Revenue</t>
  </si>
  <si>
    <t>Statutory TB</t>
  </si>
  <si>
    <t>A/C description</t>
  </si>
  <si>
    <t>4030:Intercompany other income (Parent companies)</t>
  </si>
  <si>
    <t xml:space="preserve">Thanks for noting. Presentation is consistent with the previous year, where this was not broken out in the Basis of Preparation. Metering costs of circa £5m where incurred by the business in relation to industry charges for FY 24/25 and they are included in "other direct costs" line item for CSS reporting. </t>
  </si>
  <si>
    <t xml:space="preserve">The purchase and sale of ROCS (Renewable Certificates) are for two main categories at SEL:
1)	As a licensed supplier we purchase ROCs to fulfil our supplier compliance obligations
2)	Buying and selling for trading activities on the market
Therefore, we have classified these activities as a licensed supply activity within 'Other Revenue' / 'Direct fuel costs' and included in the main CSS table. The mapping is also in line with prior year CSS submission. </t>
  </si>
  <si>
    <t>The differences noted are arising due to mapping between our trial balance for the financial statements under IFRS vs the mapping by definitions in the CSS. This is consistent with the prior year submission.
The majority of the variance is due to 'Reconciling adjustments' being accounted for in revenue and total operating costs in the CSS submission. As per the commentary provided, these adjustments are:
Mark to market adjustments - We have classified the energy components of our customer contracts as derivatives in accordance with IFRS 9 and measure these at fair value through profit and loss. This results in the fair value of future cash flows related to the contracts being recognised at inception of the contracts and subsequently remeasured until delivery/settlement. Mark to market adjustments arise relating to the change in fair value of the contracts.
Credit/debit valuation adjustments - Credit/debit valuation adjustments are made to the value of derivative assets and liabilities to account for credit risk of the company and its counterparties, and result in adjustments to the mark to market value of these assets and liabilities.
Other financial adjustments - These comprise primarily adjustments made to the fair value of customer contracts, aside from mark to market and credit/debit valuation adjustments.
Please also note that a part of direct costs and indirect costs are presented in net trading income within our audited financial statements. This again creates the presentational difference noted, but alignment at an EBIT level. 
We will consider wording as requested.</t>
  </si>
  <si>
    <t>A/C Description</t>
  </si>
  <si>
    <t>Total</t>
  </si>
  <si>
    <t>Amount</t>
  </si>
  <si>
    <t>4000:Revenue (Netted for Stat)</t>
  </si>
  <si>
    <t>4010:Intercompany Net Trading Income</t>
  </si>
  <si>
    <t>5150:Cost of Sales (Netted for Stat)</t>
  </si>
  <si>
    <t>Financial statements (Revenue per IFRS15 definition)</t>
  </si>
  <si>
    <t>CSS Definition of Revenue &amp; Other Revenue</t>
  </si>
  <si>
    <t>Variances</t>
  </si>
  <si>
    <t>Revenue which is treated under IFRS9 for statutory reporting.</t>
  </si>
  <si>
    <t>Trivial variance.</t>
  </si>
  <si>
    <t>Renewable certificates margin reallocation for management reporting. Not meeting the revenue definition for CSS reporting.</t>
  </si>
  <si>
    <t>Intercompany recharge of cost incurred on their behalf. Not in scope for CSS revenue definition</t>
  </si>
  <si>
    <t>Revenue per Statutory accounts</t>
  </si>
  <si>
    <t>Net trading income</t>
  </si>
  <si>
    <t>Management presentational reporting adjustment</t>
  </si>
  <si>
    <t>Reconcilation for revenue items with CSS mapping breakdown provided in the "Revenue Reconciliation Final" tab.
We will add to the commentary file as requested.</t>
  </si>
  <si>
    <t>Disclosure for commentary file:</t>
  </si>
  <si>
    <t>Revenue per CSS definition</t>
  </si>
  <si>
    <t>We hedge our energy price risk with forwards &amp; futures products traded in the wholesale markets, seeking to minimise price exposure within the constraints of market liquidity. We buy and sell volumes that are in line with our forecast of customer’s consumption/production at the point of price fixing for all active choice tariffs. Default tariffs are hedged close to delivery (generally 1 week in advance) given the higher uncertainty over forecasted volumes. We bear all volume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</si>
</sst>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6" x14ac:knownFonts="1">
    <font>
      <sz val="12"/>
      <color theme="1"/>
      <name val="Arial"/>
      <family val="2"/>
    </font>
    <font>
      <b/>
      <sz val="11"/>
      <color rgb="FF242424"/>
      <name val="Aptos Narrow"/>
      <charset val="1"/>
    </font>
    <font>
      <b/>
      <sz val="11"/>
      <color theme="1"/>
      <name val="Aptos Narrow"/>
      <family val="2"/>
      <scheme val="minor"/>
    </font>
    <font>
      <b/>
      <sz val="10"/>
      <color rgb="FFFFFFFF"/>
      <name val="Calibri"/>
      <family val="2"/>
    </font>
    <font>
      <b/>
      <sz val="10"/>
      <color theme="1"/>
      <name val="Calibri"/>
      <family val="2"/>
    </font>
    <font>
      <sz val="11"/>
      <color theme="1"/>
      <name val="Aptos Narrow"/>
      <family val="2"/>
    </font>
    <font>
      <sz val="11"/>
      <color rgb="FF000000"/>
      <name val="Aptos Narrow"/>
      <family val="2"/>
    </font>
    <font>
      <sz val="11"/>
      <color theme="1"/>
      <name val="Aptos Light"/>
      <family val="2"/>
    </font>
    <font>
      <sz val="11"/>
      <color rgb="FF000000"/>
      <name val="Aptos Light"/>
      <family val="2"/>
    </font>
    <font>
      <sz val="12"/>
      <color theme="1"/>
      <name val="Arial"/>
      <family val="2"/>
    </font>
    <font>
      <b/>
      <sz val="12"/>
      <color theme="1"/>
      <name val="Arial"/>
      <family val="2"/>
    </font>
    <font>
      <sz val="11"/>
      <color theme="10"/>
      <name val="Aptos Narrow"/>
      <family val="2"/>
    </font>
    <font>
      <b/>
      <sz val="12"/>
      <color rgb="FFFF0000"/>
      <name val="Arial"/>
      <family val="2"/>
    </font>
    <font>
      <sz val="11"/>
      <color rgb="FFFF0000"/>
      <name val="Aptos Narrow"/>
      <family val="2"/>
      <scheme val="minor"/>
    </font>
    <font>
      <b/>
      <sz val="11"/>
      <color theme="1"/>
      <name val="Arial"/>
      <family val="2"/>
    </font>
    <font>
      <sz val="11"/>
      <color theme="1"/>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3" tint="0.749992370372631"/>
        <bgColor indexed="64"/>
      </patternFill>
    </fill>
    <fill>
      <patternFill patternType="solid">
        <fgColor theme="7" tint="0.79998168889431442"/>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3" fontId="9" fillId="0" borderId="0" applyFont="0" applyFill="0" applyBorder="0" applyAlignment="0" applyProtection="0"/>
  </cellStyleXfs>
  <cellXfs count="43">
    <xf numFmtId="0" fontId="0" fillId="0" borderId="0" xfId="0"/>
    <xf numFmtId="0" fontId="1" fillId="0" borderId="0" xfId="0" applyFont="1"/>
    <xf numFmtId="14" fontId="0" fillId="0" borderId="0" xfId="0" applyNumberFormat="1"/>
    <xf numFmtId="0" fontId="2" fillId="0" borderId="0" xfId="0" applyFont="1"/>
    <xf numFmtId="15" fontId="0" fillId="0" borderId="0" xfId="0" applyNumberFormat="1"/>
    <xf numFmtId="0" fontId="3" fillId="2"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1" xfId="0" applyFont="1" applyBorder="1" applyAlignment="1">
      <alignment horizontal="left" vertical="top"/>
    </xf>
    <xf numFmtId="0" fontId="6" fillId="0" borderId="1" xfId="0" applyFont="1" applyBorder="1" applyAlignment="1">
      <alignment vertical="top"/>
    </xf>
    <xf numFmtId="15" fontId="6" fillId="0" borderId="1" xfId="0" applyNumberFormat="1" applyFont="1" applyBorder="1" applyAlignment="1">
      <alignment vertical="top"/>
    </xf>
    <xf numFmtId="15" fontId="5" fillId="0" borderId="1" xfId="0" applyNumberFormat="1" applyFont="1" applyBorder="1" applyAlignment="1">
      <alignment vertical="top"/>
    </xf>
    <xf numFmtId="14" fontId="6" fillId="3" borderId="1" xfId="0" applyNumberFormat="1" applyFont="1" applyFill="1" applyBorder="1" applyAlignment="1">
      <alignment vertical="top" wrapText="1"/>
    </xf>
    <xf numFmtId="15" fontId="5" fillId="3" borderId="1" xfId="0" applyNumberFormat="1" applyFont="1" applyFill="1" applyBorder="1" applyAlignment="1">
      <alignment vertical="top"/>
    </xf>
    <xf numFmtId="14" fontId="0" fillId="3" borderId="1" xfId="0" applyNumberFormat="1" applyFill="1" applyBorder="1"/>
    <xf numFmtId="0" fontId="0" fillId="3" borderId="1" xfId="0" applyFill="1" applyBorder="1"/>
    <xf numFmtId="0" fontId="7" fillId="0" borderId="1" xfId="0" applyFont="1" applyBorder="1" applyAlignment="1">
      <alignment vertical="top" wrapText="1"/>
    </xf>
    <xf numFmtId="0" fontId="8" fillId="0" borderId="1" xfId="0" applyFont="1" applyBorder="1" applyAlignment="1">
      <alignment horizontal="left" vertical="top" wrapText="1"/>
    </xf>
    <xf numFmtId="0" fontId="7" fillId="0" borderId="1" xfId="0" applyFont="1" applyBorder="1" applyAlignment="1">
      <alignment vertical="top"/>
    </xf>
    <xf numFmtId="0" fontId="0" fillId="0" borderId="0" xfId="0" applyAlignment="1">
      <alignment horizontal="center" vertical="center"/>
    </xf>
    <xf numFmtId="164" fontId="0" fillId="0" borderId="0" xfId="1" applyNumberFormat="1" applyFont="1" applyAlignment="1">
      <alignment horizontal="center" vertical="center"/>
    </xf>
    <xf numFmtId="0" fontId="10" fillId="4" borderId="0" xfId="0" applyFont="1" applyFill="1" applyAlignment="1">
      <alignment horizontal="center" vertical="center"/>
    </xf>
    <xf numFmtId="164" fontId="10" fillId="4" borderId="0" xfId="0" applyNumberFormat="1" applyFont="1" applyFill="1"/>
    <xf numFmtId="0" fontId="11" fillId="0" borderId="1" xfId="0" applyFont="1" applyBorder="1" applyAlignment="1">
      <alignment vertical="center" wrapText="1"/>
    </xf>
    <xf numFmtId="164" fontId="10" fillId="4" borderId="0" xfId="1" applyNumberFormat="1" applyFont="1" applyFill="1" applyAlignment="1">
      <alignment horizontal="center" vertical="center"/>
    </xf>
    <xf numFmtId="164" fontId="0" fillId="0" borderId="0" xfId="1" applyNumberFormat="1" applyFont="1" applyFill="1" applyAlignment="1">
      <alignment horizontal="center" vertical="center"/>
    </xf>
    <xf numFmtId="0" fontId="12" fillId="4" borderId="0" xfId="0" applyFont="1" applyFill="1" applyAlignment="1">
      <alignment horizontal="center" vertical="center"/>
    </xf>
    <xf numFmtId="164" fontId="13" fillId="0" borderId="0" xfId="1" applyNumberFormat="1" applyFont="1" applyAlignment="1">
      <alignment horizontal="center" vertical="center"/>
    </xf>
    <xf numFmtId="0" fontId="13" fillId="0" borderId="0" xfId="0" applyFont="1"/>
    <xf numFmtId="164" fontId="12" fillId="4" borderId="0" xfId="1" applyNumberFormat="1" applyFont="1" applyFill="1" applyAlignment="1">
      <alignment horizontal="center" vertical="center"/>
    </xf>
    <xf numFmtId="0" fontId="14" fillId="0" borderId="2" xfId="0" applyFont="1" applyBorder="1"/>
    <xf numFmtId="0" fontId="15" fillId="0" borderId="3" xfId="0" applyFont="1" applyBorder="1"/>
    <xf numFmtId="0" fontId="15" fillId="0" borderId="4" xfId="0" applyFont="1" applyBorder="1"/>
    <xf numFmtId="0" fontId="15" fillId="0" borderId="5" xfId="0" applyFont="1" applyBorder="1"/>
    <xf numFmtId="0" fontId="14" fillId="4" borderId="4" xfId="0" applyFont="1" applyFill="1" applyBorder="1"/>
    <xf numFmtId="164" fontId="14" fillId="4" borderId="5" xfId="0" applyNumberFormat="1" applyFont="1" applyFill="1" applyBorder="1"/>
    <xf numFmtId="164" fontId="15" fillId="0" borderId="5" xfId="0" applyNumberFormat="1" applyFont="1" applyBorder="1"/>
    <xf numFmtId="0" fontId="0" fillId="0" borderId="6" xfId="0" applyBorder="1"/>
    <xf numFmtId="0" fontId="0" fillId="0" borderId="7" xfId="0" applyBorder="1"/>
    <xf numFmtId="43" fontId="0" fillId="0" borderId="0" xfId="0" applyNumberFormat="1"/>
    <xf numFmtId="0" fontId="0" fillId="0" borderId="0" xfId="0" applyAlignment="1">
      <alignment horizontal="left" vertical="center" wrapText="1"/>
    </xf>
    <xf numFmtId="0" fontId="0" fillId="0" borderId="0" xfId="0" applyAlignment="1">
      <alignment horizontal="lef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D0CFA-D460-4A56-86E3-AF448BC22F9F}">
  <dimension ref="A1:I8"/>
  <sheetViews>
    <sheetView tabSelected="1" topLeftCell="D7" zoomScaleNormal="100" workbookViewId="0">
      <selection activeCell="G11" sqref="G11"/>
    </sheetView>
  </sheetViews>
  <sheetFormatPr defaultRowHeight="15.5" x14ac:dyDescent="0.35"/>
  <cols>
    <col min="1" max="1" width="6.15234375" customWidth="1"/>
    <col min="2" max="2" width="29" customWidth="1"/>
    <col min="3" max="3" width="41" customWidth="1"/>
    <col min="4" max="4" width="10" customWidth="1"/>
    <col min="5" max="5" width="10.53515625" customWidth="1"/>
    <col min="6" max="6" width="29" customWidth="1"/>
    <col min="7" max="7" width="64.765625" customWidth="1"/>
    <col min="8" max="8" width="29" style="2" customWidth="1"/>
    <col min="9" max="9" width="29" customWidth="1"/>
  </cols>
  <sheetData>
    <row r="1" spans="1:9" x14ac:dyDescent="0.35">
      <c r="A1" s="1" t="s">
        <v>0</v>
      </c>
      <c r="B1" t="s">
        <v>1</v>
      </c>
    </row>
    <row r="2" spans="1:9" x14ac:dyDescent="0.35">
      <c r="A2" s="3" t="s">
        <v>2</v>
      </c>
      <c r="B2" s="4">
        <v>45747</v>
      </c>
    </row>
    <row r="3" spans="1:9" ht="39" x14ac:dyDescent="0.35">
      <c r="A3" s="5" t="s">
        <v>3</v>
      </c>
      <c r="B3" s="5" t="s">
        <v>4</v>
      </c>
      <c r="C3" s="5" t="s">
        <v>5</v>
      </c>
      <c r="D3" s="5" t="s">
        <v>6</v>
      </c>
      <c r="E3" s="5" t="s">
        <v>7</v>
      </c>
      <c r="F3" s="5" t="s">
        <v>8</v>
      </c>
      <c r="G3" s="5" t="s">
        <v>9</v>
      </c>
      <c r="H3" s="6" t="s">
        <v>10</v>
      </c>
      <c r="I3" s="7" t="s">
        <v>11</v>
      </c>
    </row>
    <row r="4" spans="1:9" ht="406" x14ac:dyDescent="0.35">
      <c r="A4" s="8">
        <v>1</v>
      </c>
      <c r="B4" s="16" t="s">
        <v>12</v>
      </c>
      <c r="C4" s="17" t="s">
        <v>13</v>
      </c>
      <c r="D4" s="9" t="s">
        <v>14</v>
      </c>
      <c r="E4" s="10">
        <v>46051</v>
      </c>
      <c r="F4" s="11">
        <v>46065</v>
      </c>
      <c r="G4" s="23" t="s">
        <v>39</v>
      </c>
      <c r="H4" s="12"/>
      <c r="I4" s="13"/>
    </row>
    <row r="5" spans="1:9" ht="219.5" customHeight="1" x14ac:dyDescent="0.35">
      <c r="A5" s="8">
        <f>A4+1</f>
        <v>2</v>
      </c>
      <c r="B5" s="18" t="s">
        <v>15</v>
      </c>
      <c r="C5" s="16" t="s">
        <v>16</v>
      </c>
      <c r="D5" s="9" t="s">
        <v>14</v>
      </c>
      <c r="E5" s="10">
        <v>46051</v>
      </c>
      <c r="F5" s="11">
        <v>46065</v>
      </c>
      <c r="G5" s="23" t="s">
        <v>59</v>
      </c>
      <c r="H5" s="14"/>
      <c r="I5" s="15"/>
    </row>
    <row r="6" spans="1:9" ht="207.5" customHeight="1" x14ac:dyDescent="0.35">
      <c r="A6" s="8">
        <f t="shared" ref="A6:A8" si="0">A5+1</f>
        <v>3</v>
      </c>
      <c r="B6" s="18" t="s">
        <v>17</v>
      </c>
      <c r="C6" s="17" t="s">
        <v>18</v>
      </c>
      <c r="D6" s="9" t="s">
        <v>14</v>
      </c>
      <c r="E6" s="10">
        <v>46051</v>
      </c>
      <c r="F6" s="11">
        <v>46065</v>
      </c>
      <c r="G6" s="23" t="s">
        <v>38</v>
      </c>
      <c r="H6" s="12"/>
      <c r="I6" s="13"/>
    </row>
    <row r="7" spans="1:9" ht="145" x14ac:dyDescent="0.35">
      <c r="A7" s="8">
        <f t="shared" si="0"/>
        <v>4</v>
      </c>
      <c r="B7" s="18" t="s">
        <v>19</v>
      </c>
      <c r="C7" s="17" t="s">
        <v>20</v>
      </c>
      <c r="D7" s="9" t="s">
        <v>14</v>
      </c>
      <c r="E7" s="10">
        <v>46051</v>
      </c>
      <c r="F7" s="11">
        <v>46065</v>
      </c>
      <c r="G7" s="23" t="s">
        <v>56</v>
      </c>
      <c r="H7" s="12"/>
      <c r="I7" s="13"/>
    </row>
    <row r="8" spans="1:9" ht="101.5" x14ac:dyDescent="0.35">
      <c r="A8" s="8">
        <f t="shared" si="0"/>
        <v>5</v>
      </c>
      <c r="B8" s="16" t="s">
        <v>21</v>
      </c>
      <c r="C8" s="17" t="s">
        <v>22</v>
      </c>
      <c r="D8" s="9" t="s">
        <v>14</v>
      </c>
      <c r="E8" s="10">
        <v>46051</v>
      </c>
      <c r="F8" s="11">
        <v>46065</v>
      </c>
      <c r="G8" s="23" t="s">
        <v>37</v>
      </c>
      <c r="H8" s="12"/>
      <c r="I8" s="13"/>
    </row>
  </sheetData>
  <dataValidations count="2">
    <dataValidation type="list" allowBlank="1" showInputMessage="1" showErrorMessage="1" sqref="D4:D8" xr:uid="{9FD4FFF4-6CF5-4C07-943A-63B48680F0D7}">
      <formula1>"Drafted,Not Sent,Sent,Response received,Response delayed"</formula1>
    </dataValidation>
    <dataValidation allowBlank="1" showInputMessage="1" showErrorMessage="1" sqref="C7" xr:uid="{BFC26E2A-D4BC-4A67-977C-836868519BB3}"/>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8A390-212D-4C72-A796-3F043249AA9B}">
  <dimension ref="C2:R20"/>
  <sheetViews>
    <sheetView workbookViewId="0">
      <selection activeCell="N18" sqref="N18"/>
    </sheetView>
  </sheetViews>
  <sheetFormatPr defaultRowHeight="15.5" x14ac:dyDescent="0.35"/>
  <cols>
    <col min="1" max="1" width="2.3046875" customWidth="1"/>
    <col min="2" max="2" width="2.765625" customWidth="1"/>
    <col min="3" max="3" width="45.15234375" bestFit="1" customWidth="1"/>
    <col min="4" max="4" width="12.4609375" bestFit="1" customWidth="1"/>
    <col min="5" max="6" width="2.3046875" customWidth="1"/>
    <col min="7" max="7" width="33.84375" bestFit="1" customWidth="1"/>
    <col min="8" max="8" width="14.07421875" bestFit="1" customWidth="1"/>
    <col min="9" max="10" width="2.3046875" customWidth="1"/>
    <col min="11" max="11" width="45.15234375" bestFit="1" customWidth="1"/>
    <col min="12" max="12" width="14.07421875" bestFit="1" customWidth="1"/>
  </cols>
  <sheetData>
    <row r="2" spans="3:18" x14ac:dyDescent="0.35">
      <c r="C2" s="42" t="s">
        <v>46</v>
      </c>
      <c r="D2" s="42"/>
      <c r="G2" s="42" t="s">
        <v>47</v>
      </c>
      <c r="H2" s="42"/>
      <c r="K2" s="42" t="s">
        <v>48</v>
      </c>
      <c r="L2" s="42"/>
    </row>
    <row r="3" spans="3:18" x14ac:dyDescent="0.35">
      <c r="C3" s="21" t="s">
        <v>35</v>
      </c>
      <c r="D3" s="21" t="s">
        <v>34</v>
      </c>
      <c r="G3" s="21" t="s">
        <v>40</v>
      </c>
      <c r="H3" s="21" t="s">
        <v>42</v>
      </c>
      <c r="K3" s="21" t="s">
        <v>40</v>
      </c>
      <c r="L3" s="26" t="s">
        <v>42</v>
      </c>
    </row>
    <row r="4" spans="3:18" x14ac:dyDescent="0.35">
      <c r="G4" s="19" t="s">
        <v>43</v>
      </c>
      <c r="H4" s="20">
        <v>-2023233535.1629639</v>
      </c>
      <c r="K4" s="19" t="s">
        <v>43</v>
      </c>
      <c r="L4" s="27">
        <f>D4-H4</f>
        <v>2023233535.1629639</v>
      </c>
      <c r="M4" s="40" t="s">
        <v>49</v>
      </c>
      <c r="N4" s="40"/>
      <c r="O4" s="40"/>
      <c r="P4" s="40"/>
      <c r="Q4" s="40"/>
      <c r="R4" s="40"/>
    </row>
    <row r="5" spans="3:18" x14ac:dyDescent="0.35">
      <c r="G5" s="19" t="s">
        <v>44</v>
      </c>
      <c r="H5" s="25">
        <v>-183214309.10000002</v>
      </c>
      <c r="K5" s="19" t="s">
        <v>44</v>
      </c>
      <c r="L5" s="27">
        <f t="shared" ref="L5:L10" si="0">D5-H5</f>
        <v>183214309.10000002</v>
      </c>
      <c r="M5" s="40" t="s">
        <v>49</v>
      </c>
      <c r="N5" s="40"/>
      <c r="O5" s="40"/>
      <c r="P5" s="40"/>
      <c r="Q5" s="40"/>
      <c r="R5" s="40"/>
    </row>
    <row r="6" spans="3:18" x14ac:dyDescent="0.35">
      <c r="C6" s="19" t="s">
        <v>31</v>
      </c>
      <c r="D6" s="20">
        <v>-162381.65999999992</v>
      </c>
      <c r="G6" s="19" t="s">
        <v>31</v>
      </c>
      <c r="H6" s="25">
        <v>-164343.52000000002</v>
      </c>
      <c r="K6" s="19" t="s">
        <v>31</v>
      </c>
      <c r="L6" s="27">
        <f t="shared" si="0"/>
        <v>1961.8600000001024</v>
      </c>
      <c r="M6" t="s">
        <v>50</v>
      </c>
    </row>
    <row r="7" spans="3:18" x14ac:dyDescent="0.35">
      <c r="C7" s="19" t="s">
        <v>32</v>
      </c>
      <c r="D7" s="20">
        <v>-457821793.29000002</v>
      </c>
      <c r="G7" s="19" t="s">
        <v>32</v>
      </c>
      <c r="H7" s="25">
        <v>-457221793.29000002</v>
      </c>
      <c r="K7" s="19" t="s">
        <v>32</v>
      </c>
      <c r="L7" s="27">
        <f t="shared" si="0"/>
        <v>-600000</v>
      </c>
      <c r="M7" s="41" t="s">
        <v>51</v>
      </c>
      <c r="N7" s="41"/>
      <c r="O7" s="41"/>
      <c r="P7" s="41"/>
      <c r="Q7" s="41"/>
      <c r="R7" s="41"/>
    </row>
    <row r="8" spans="3:18" x14ac:dyDescent="0.35">
      <c r="C8" s="19" t="s">
        <v>33</v>
      </c>
      <c r="D8" s="20">
        <v>-45335505.850000001</v>
      </c>
      <c r="G8" s="19" t="s">
        <v>33</v>
      </c>
      <c r="H8" s="25">
        <v>-45335505.850000001</v>
      </c>
      <c r="K8" s="19" t="s">
        <v>33</v>
      </c>
      <c r="L8" s="27">
        <f t="shared" si="0"/>
        <v>0</v>
      </c>
    </row>
    <row r="9" spans="3:18" x14ac:dyDescent="0.35">
      <c r="G9" s="19" t="s">
        <v>45</v>
      </c>
      <c r="H9" s="20">
        <v>-7187509.4700000007</v>
      </c>
      <c r="K9" s="19" t="s">
        <v>45</v>
      </c>
      <c r="L9" s="27">
        <f t="shared" si="0"/>
        <v>7187509.4700000007</v>
      </c>
      <c r="M9" s="40" t="s">
        <v>49</v>
      </c>
      <c r="N9" s="40"/>
      <c r="O9" s="40"/>
      <c r="P9" s="40"/>
      <c r="Q9" s="40"/>
      <c r="R9" s="40"/>
    </row>
    <row r="10" spans="3:18" x14ac:dyDescent="0.35">
      <c r="C10" s="19" t="s">
        <v>36</v>
      </c>
      <c r="D10" s="20">
        <v>-62993.27</v>
      </c>
      <c r="K10" s="19" t="s">
        <v>36</v>
      </c>
      <c r="L10" s="27">
        <f t="shared" si="0"/>
        <v>-62993.27</v>
      </c>
      <c r="M10" s="41" t="s">
        <v>52</v>
      </c>
      <c r="N10" s="41"/>
      <c r="O10" s="41"/>
      <c r="P10" s="41"/>
      <c r="Q10" s="41"/>
      <c r="R10" s="41"/>
    </row>
    <row r="11" spans="3:18" x14ac:dyDescent="0.35">
      <c r="L11" s="28"/>
    </row>
    <row r="12" spans="3:18" x14ac:dyDescent="0.35">
      <c r="C12" s="21" t="s">
        <v>41</v>
      </c>
      <c r="D12" s="24">
        <f>SUM(D4:D11)</f>
        <v>-503382674.07000005</v>
      </c>
      <c r="G12" s="21" t="s">
        <v>41</v>
      </c>
      <c r="H12" s="24">
        <f>SUM(H4:H11)</f>
        <v>-2716356996.3929634</v>
      </c>
      <c r="K12" s="21" t="s">
        <v>41</v>
      </c>
      <c r="L12" s="29">
        <f>SUM(L4:L11)</f>
        <v>2212974322.3229637</v>
      </c>
    </row>
    <row r="13" spans="3:18" ht="16" thickBot="1" x14ac:dyDescent="0.4"/>
    <row r="14" spans="3:18" x14ac:dyDescent="0.35">
      <c r="K14" s="30" t="s">
        <v>57</v>
      </c>
      <c r="L14" s="31"/>
    </row>
    <row r="15" spans="3:18" x14ac:dyDescent="0.35">
      <c r="K15" s="32"/>
      <c r="L15" s="33"/>
    </row>
    <row r="16" spans="3:18" x14ac:dyDescent="0.35">
      <c r="K16" s="34" t="s">
        <v>53</v>
      </c>
      <c r="L16" s="35">
        <f>D12</f>
        <v>-503382674.07000005</v>
      </c>
    </row>
    <row r="17" spans="11:14" x14ac:dyDescent="0.35">
      <c r="K17" s="32" t="s">
        <v>54</v>
      </c>
      <c r="L17" s="36">
        <f>-SUM(L4+L5+L9)</f>
        <v>-2213635353.7329636</v>
      </c>
    </row>
    <row r="18" spans="11:14" x14ac:dyDescent="0.35">
      <c r="K18" s="32" t="s">
        <v>55</v>
      </c>
      <c r="L18" s="36">
        <f>-L7-L10-L6</f>
        <v>661031.40999999992</v>
      </c>
      <c r="N18" s="39"/>
    </row>
    <row r="19" spans="11:14" x14ac:dyDescent="0.35">
      <c r="K19" s="34" t="s">
        <v>58</v>
      </c>
      <c r="L19" s="35">
        <f>SUM(L16:L18)</f>
        <v>-2716356996.3929639</v>
      </c>
    </row>
    <row r="20" spans="11:14" ht="16" thickBot="1" x14ac:dyDescent="0.4">
      <c r="K20" s="37"/>
      <c r="L20" s="38"/>
    </row>
  </sheetData>
  <mergeCells count="8">
    <mergeCell ref="M9:R9"/>
    <mergeCell ref="M10:R10"/>
    <mergeCell ref="C2:D2"/>
    <mergeCell ref="G2:H2"/>
    <mergeCell ref="K2:L2"/>
    <mergeCell ref="M4:R4"/>
    <mergeCell ref="M5:R5"/>
    <mergeCell ref="M7:R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41B9F-888A-4C9C-B238-1BFEACF55D4A}">
  <dimension ref="A1:E9"/>
  <sheetViews>
    <sheetView workbookViewId="0"/>
  </sheetViews>
  <sheetFormatPr defaultRowHeight="15.5" x14ac:dyDescent="0.35"/>
  <cols>
    <col min="2" max="2" width="19.921875" customWidth="1"/>
    <col min="3" max="3" width="18.23046875" customWidth="1"/>
    <col min="4" max="4" width="15" customWidth="1"/>
    <col min="5" max="5" width="23.3046875" customWidth="1"/>
  </cols>
  <sheetData>
    <row r="1" spans="1:5" x14ac:dyDescent="0.35">
      <c r="A1" s="21" t="s">
        <v>26</v>
      </c>
      <c r="B1" s="21" t="s">
        <v>27</v>
      </c>
      <c r="C1" s="21" t="s">
        <v>25</v>
      </c>
      <c r="D1" s="21" t="s">
        <v>23</v>
      </c>
      <c r="E1" s="21" t="s">
        <v>24</v>
      </c>
    </row>
    <row r="2" spans="1:5" x14ac:dyDescent="0.35">
      <c r="A2" s="19">
        <v>5150</v>
      </c>
      <c r="B2" s="19" t="s">
        <v>29</v>
      </c>
      <c r="C2" s="19" t="s">
        <v>28</v>
      </c>
      <c r="D2" s="20">
        <v>2974902.92</v>
      </c>
      <c r="E2" s="19" t="s">
        <v>30</v>
      </c>
    </row>
    <row r="3" spans="1:5" x14ac:dyDescent="0.35">
      <c r="A3" s="19">
        <v>5150</v>
      </c>
      <c r="B3" s="19" t="s">
        <v>29</v>
      </c>
      <c r="C3" s="19" t="s">
        <v>28</v>
      </c>
      <c r="D3" s="20">
        <v>1778934.79</v>
      </c>
      <c r="E3" s="19" t="s">
        <v>30</v>
      </c>
    </row>
    <row r="4" spans="1:5" x14ac:dyDescent="0.35">
      <c r="A4" s="19">
        <v>5150</v>
      </c>
      <c r="B4" s="19" t="s">
        <v>29</v>
      </c>
      <c r="C4" s="19" t="s">
        <v>28</v>
      </c>
      <c r="D4" s="20">
        <v>343886.69</v>
      </c>
      <c r="E4" s="19" t="s">
        <v>30</v>
      </c>
    </row>
    <row r="5" spans="1:5" x14ac:dyDescent="0.35">
      <c r="A5" s="19">
        <v>5150</v>
      </c>
      <c r="B5" s="19" t="s">
        <v>29</v>
      </c>
      <c r="C5" s="19" t="s">
        <v>28</v>
      </c>
      <c r="D5" s="20">
        <v>23195.47</v>
      </c>
      <c r="E5" s="19" t="s">
        <v>30</v>
      </c>
    </row>
    <row r="6" spans="1:5" x14ac:dyDescent="0.35">
      <c r="A6" s="19">
        <v>5150</v>
      </c>
      <c r="B6" s="19" t="s">
        <v>29</v>
      </c>
      <c r="C6" s="19" t="s">
        <v>28</v>
      </c>
      <c r="D6" s="20">
        <v>5212.8999999999996</v>
      </c>
      <c r="E6" s="19" t="s">
        <v>30</v>
      </c>
    </row>
    <row r="7" spans="1:5" x14ac:dyDescent="0.35">
      <c r="A7" s="19">
        <v>5150</v>
      </c>
      <c r="B7" s="19" t="s">
        <v>29</v>
      </c>
      <c r="C7" s="19" t="s">
        <v>28</v>
      </c>
      <c r="D7" s="20">
        <v>-1.9</v>
      </c>
      <c r="E7" s="19" t="s">
        <v>30</v>
      </c>
    </row>
    <row r="8" spans="1:5" x14ac:dyDescent="0.35">
      <c r="A8" s="19">
        <v>5150</v>
      </c>
      <c r="B8" s="19" t="s">
        <v>29</v>
      </c>
      <c r="C8" s="19" t="s">
        <v>28</v>
      </c>
      <c r="D8" s="20">
        <v>-7.1</v>
      </c>
      <c r="E8" s="19" t="s">
        <v>30</v>
      </c>
    </row>
    <row r="9" spans="1:5" x14ac:dyDescent="0.35">
      <c r="D9" s="22">
        <f>SUM(D2:D8)</f>
        <v>5126123.7700000005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49E780EB2ED742B39BDE5618E83D27" ma:contentTypeVersion="17" ma:contentTypeDescription="Create a new document." ma:contentTypeScope="" ma:versionID="40c0a022300271c831872af09b4a37b0">
  <xsd:schema xmlns:xsd="http://www.w3.org/2001/XMLSchema" xmlns:xs="http://www.w3.org/2001/XMLSchema" xmlns:p="http://schemas.microsoft.com/office/2006/metadata/properties" xmlns:ns2="d317a873-e10a-49fd-a824-4b33cac9d5e0" xmlns:ns3="a5938255-f470-4ef2-bd11-5c82450bd812" targetNamespace="http://schemas.microsoft.com/office/2006/metadata/properties" ma:root="true" ma:fieldsID="e3cbf1bf5477266a8e29c2ad5c865ffc" ns2:_="" ns3:_="">
    <xsd:import namespace="d317a873-e10a-49fd-a824-4b33cac9d5e0"/>
    <xsd:import namespace="a5938255-f470-4ef2-bd11-5c82450bd81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17a873-e10a-49fd-a824-4b33cac9d5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3e766b-a1f0-494d-adab-26c67826b50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938255-f470-4ef2-bd11-5c82450bd81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7c2e41f5-ef1a-4007-abbf-49818625fe74}" ma:internalName="TaxCatchAll" ma:showField="CatchAllData" ma:web="a5938255-f470-4ef2-bd11-5c82450bd8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17a873-e10a-49fd-a824-4b33cac9d5e0">
      <Terms xmlns="http://schemas.microsoft.com/office/infopath/2007/PartnerControls"/>
    </lcf76f155ced4ddcb4097134ff3c332f>
    <TaxCatchAll xmlns="a5938255-f470-4ef2-bd11-5c82450bd812" xsi:nil="true"/>
  </documentManagement>
</p:properties>
</file>

<file path=customXml/itemProps1.xml><?xml version="1.0" encoding="utf-8"?>
<ds:datastoreItem xmlns:ds="http://schemas.openxmlformats.org/officeDocument/2006/customXml" ds:itemID="{93F307A4-2B5D-4D12-A53A-AFA37D5DE1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17a873-e10a-49fd-a824-4b33cac9d5e0"/>
    <ds:schemaRef ds:uri="a5938255-f470-4ef2-bd11-5c82450bd8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224239-C9C6-4247-8025-FD5F9C60E163}">
  <ds:schemaRefs>
    <ds:schemaRef ds:uri="http://schemas.microsoft.com/sharepoint/v3/contenttype/forms"/>
  </ds:schemaRefs>
</ds:datastoreItem>
</file>

<file path=customXml/itemProps3.xml><?xml version="1.0" encoding="utf-8"?>
<ds:datastoreItem xmlns:ds="http://schemas.openxmlformats.org/officeDocument/2006/customXml" ds:itemID="{7873C563-84F5-449F-9742-FFEF8C869BE0}">
  <ds:schemaRefs>
    <ds:schemaRef ds:uri="http://schemas.microsoft.com/office/2006/metadata/properties"/>
    <ds:schemaRef ds:uri="http://schemas.microsoft.com/office/infopath/2007/PartnerControls"/>
    <ds:schemaRef ds:uri="d317a873-e10a-49fd-a824-4b33cac9d5e0"/>
    <ds:schemaRef ds:uri="a5938255-f470-4ef2-bd11-5c82450bd8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Responses</vt:lpstr>
      <vt:lpstr>Revenue Reconciliation Final</vt:lpstr>
      <vt:lpstr>Metering Costs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Aravindhrajan Jayakumar</dc:creator>
  <cp:lastModifiedBy>Aravindhrajan Jayakumar</cp:lastModifiedBy>
  <dcterms:created xsi:type="dcterms:W3CDTF">2026-02-09T14:30:40Z</dcterms:created>
  <dcterms:modified xsi:type="dcterms:W3CDTF">2026-02-12T14:19:29Z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2c57fa-0544-492d-b61d-6faf4a3476ab_Enabled">
    <vt:lpwstr>true</vt:lpwstr>
  </property>
  <property fmtid="{D5CDD505-2E9C-101B-9397-08002B2CF9AE}" pid="3" name="MSIP_Label_c12c57fa-0544-492d-b61d-6faf4a3476ab_SetDate">
    <vt:lpwstr>2026-02-09T14:31:08Z</vt:lpwstr>
  </property>
  <property fmtid="{D5CDD505-2E9C-101B-9397-08002B2CF9AE}" pid="4" name="MSIP_Label_c12c57fa-0544-492d-b61d-6faf4a3476ab_Method">
    <vt:lpwstr>Standard</vt:lpwstr>
  </property>
  <property fmtid="{D5CDD505-2E9C-101B-9397-08002B2CF9AE}" pid="5" name="MSIP_Label_c12c57fa-0544-492d-b61d-6faf4a3476ab_Name">
    <vt:lpwstr>Internal</vt:lpwstr>
  </property>
  <property fmtid="{D5CDD505-2E9C-101B-9397-08002B2CF9AE}" pid="6" name="MSIP_Label_c12c57fa-0544-492d-b61d-6faf4a3476ab_SiteId">
    <vt:lpwstr>6a673392-36af-4da3-9584-e4cf3a42fa76</vt:lpwstr>
  </property>
  <property fmtid="{D5CDD505-2E9C-101B-9397-08002B2CF9AE}" pid="7" name="MSIP_Label_c12c57fa-0544-492d-b61d-6faf4a3476ab_ActionId">
    <vt:lpwstr>ba03dab1-7c9f-4470-a99e-bda3dcde6c56</vt:lpwstr>
  </property>
  <property fmtid="{D5CDD505-2E9C-101B-9397-08002B2CF9AE}" pid="8" name="MSIP_Label_c12c57fa-0544-492d-b61d-6faf4a3476ab_ContentBits">
    <vt:lpwstr>0</vt:lpwstr>
  </property>
  <property fmtid="{D5CDD505-2E9C-101B-9397-08002B2CF9AE}" pid="9" name="MSIP_Label_c12c57fa-0544-492d-b61d-6faf4a3476ab_Tag">
    <vt:lpwstr>10, 3, 0, 1</vt:lpwstr>
  </property>
  <property fmtid="{D5CDD505-2E9C-101B-9397-08002B2CF9AE}" pid="10" name="ContentTypeId">
    <vt:lpwstr>0x0101001649E780EB2ED742B39BDE5618E83D27</vt:lpwstr>
  </property>
  <property fmtid="{D5CDD505-2E9C-101B-9397-08002B2CF9AE}" pid="11" name="MediaServiceImageTags">
    <vt:lpwstr/>
  </property>
</Properties>
</file>